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2"/>
  </bookViews>
  <sheets>
    <sheet name="ЗФ" sheetId="1" r:id="rId1"/>
    <sheet name="капітальні" sheetId="2" r:id="rId2"/>
    <sheet name="КЕКВ" sheetId="3" r:id="rId3"/>
  </sheets>
  <definedNames>
    <definedName name="_xlnm.Print_Area" localSheetId="0">'ЗФ'!$A$3:$I$16</definedName>
    <definedName name="_xlnm.Print_Area" localSheetId="1">'капітальні'!$A$1:$I$14</definedName>
    <definedName name="_xlnm.Print_Area" localSheetId="2">'КЕКВ'!$A$1:$O$33</definedName>
  </definedNames>
  <calcPr fullCalcOnLoad="1" fullPrecision="0"/>
</workbook>
</file>

<file path=xl/sharedStrings.xml><?xml version="1.0" encoding="utf-8"?>
<sst xmlns="http://schemas.openxmlformats.org/spreadsheetml/2006/main" count="75" uniqueCount="47">
  <si>
    <t>(грн.)</t>
  </si>
  <si>
    <t xml:space="preserve">Уточнений план на рік </t>
  </si>
  <si>
    <t xml:space="preserve">% до </t>
  </si>
  <si>
    <t>року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</si>
  <si>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</si>
  <si>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</si>
  <si>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</si>
  <si>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</si>
  <si>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Стипендії</t>
  </si>
  <si>
    <t>Виплата пенсій і допомоги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</si>
  <si>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</si>
  <si>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</si>
  <si>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</si>
  <si>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</si>
  <si>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</si>
  <si>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</si>
  <si>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</si>
  <si>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</si>
  <si>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</si>
  <si>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</si>
  <si>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</si>
  <si>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</si>
  <si>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</si>
  <si>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</si>
  <si>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</si>
  <si>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</si>
  <si>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</si>
  <si>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</si>
  <si>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</si>
  <si>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</si>
  <si>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</si>
  <si>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</si>
  <si>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</si>
  <si>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</si>
  <si>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</si>
  <si>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</si>
  <si>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</si>
  <si>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</si>
  <si>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</si>
  <si>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</si>
  <si>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</si>
  <si>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 xml:space="preserve">Залишок асигнувань </t>
  </si>
  <si>
    <t>1 місяця</t>
  </si>
  <si>
    <t>Уточнений план на 6 міс.</t>
  </si>
  <si>
    <t xml:space="preserve">станом на 30.06.2017 </t>
  </si>
  <si>
    <t>Всього профінансовано на 30.06.2017</t>
  </si>
  <si>
    <t>Профінансовано за тиждень з 23.06.2017  по 30.06.2017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</si>
</sst>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0_);\-#,##0.00"/>
    <numFmt numFmtId="181" formatCode="#,##0.00_ ;\-#,##0.00\ "/>
    <numFmt numFmtId="182" formatCode="#0.00"/>
    <numFmt numFmtId="183" formatCode="0.0"/>
  </numFmts>
  <fonts count="53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sz val="8"/>
      <name val="MS Sans Serif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1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181" fontId="0" fillId="0" borderId="0" xfId="0" applyNumberForma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1" fillId="0" borderId="0" xfId="52" applyNumberFormat="1" applyFont="1" applyFill="1" applyBorder="1" applyAlignment="1" applyProtection="1">
      <alignment/>
      <protection/>
    </xf>
    <xf numFmtId="0" fontId="11" fillId="0" borderId="0" xfId="52" applyFont="1" applyFill="1" applyAlignment="1">
      <alignment horizontal="center" vertical="center"/>
      <protection/>
    </xf>
    <xf numFmtId="180" fontId="6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3" xfId="52" applyNumberFormat="1" applyFont="1" applyFill="1" applyBorder="1" applyAlignment="1">
      <alignment horizontal="center" vertical="center"/>
      <protection/>
    </xf>
    <xf numFmtId="4" fontId="6" fillId="0" borderId="13" xfId="52" applyNumberFormat="1" applyFont="1" applyFill="1" applyBorder="1" applyAlignment="1">
      <alignment horizontal="center" vertical="center"/>
      <protection/>
    </xf>
    <xf numFmtId="4" fontId="5" fillId="0" borderId="14" xfId="52" applyNumberFormat="1" applyFont="1" applyFill="1" applyBorder="1" applyAlignment="1">
      <alignment horizontal="center" vertical="center"/>
      <protection/>
    </xf>
    <xf numFmtId="4" fontId="13" fillId="0" borderId="13" xfId="5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13" xfId="0" applyNumberFormat="1" applyFill="1" applyBorder="1" applyAlignment="1" applyProtection="1">
      <alignment horizontal="center"/>
      <protection/>
    </xf>
    <xf numFmtId="4" fontId="9" fillId="0" borderId="13" xfId="0" applyNumberFormat="1" applyFont="1" applyFill="1" applyBorder="1" applyAlignment="1" applyProtection="1">
      <alignment horizontal="center"/>
      <protection/>
    </xf>
    <xf numFmtId="4" fontId="6" fillId="0" borderId="13" xfId="0" applyNumberFormat="1" applyFont="1" applyFill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/>
    </xf>
    <xf numFmtId="4" fontId="11" fillId="0" borderId="14" xfId="52" applyNumberFormat="1" applyFont="1" applyFill="1" applyBorder="1" applyAlignment="1">
      <alignment horizontal="center" vertical="center"/>
      <protection/>
    </xf>
    <xf numFmtId="4" fontId="15" fillId="0" borderId="14" xfId="52" applyNumberFormat="1" applyFont="1" applyFill="1" applyBorder="1" applyAlignment="1">
      <alignment horizontal="center" vertical="center"/>
      <protection/>
    </xf>
    <xf numFmtId="4" fontId="15" fillId="0" borderId="13" xfId="52" applyNumberFormat="1" applyFont="1" applyFill="1" applyBorder="1" applyAlignment="1">
      <alignment horizontal="center" vertical="center"/>
      <protection/>
    </xf>
    <xf numFmtId="4" fontId="11" fillId="0" borderId="13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 applyProtection="1">
      <alignment horizontal="center" vertical="center"/>
      <protection/>
    </xf>
    <xf numFmtId="4" fontId="51" fillId="0" borderId="13" xfId="0" applyNumberFormat="1" applyFont="1" applyBorder="1" applyAlignment="1">
      <alignment horizontal="center" vertical="center" wrapText="1"/>
    </xf>
    <xf numFmtId="4" fontId="15" fillId="0" borderId="15" xfId="0" applyNumberFormat="1" applyFont="1" applyFill="1" applyBorder="1" applyAlignment="1">
      <alignment horizontal="center" vertical="center" wrapText="1"/>
    </xf>
    <xf numFmtId="4" fontId="15" fillId="0" borderId="16" xfId="52" applyNumberFormat="1" applyFont="1" applyFill="1" applyBorder="1" applyAlignment="1">
      <alignment horizontal="center" vertical="center" wrapText="1"/>
      <protection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3" xfId="52" applyNumberFormat="1" applyFont="1" applyFill="1" applyBorder="1" applyAlignment="1">
      <alignment horizontal="center" vertical="center" wrapText="1"/>
      <protection/>
    </xf>
    <xf numFmtId="4" fontId="7" fillId="0" borderId="13" xfId="0" applyNumberFormat="1" applyFont="1" applyFill="1" applyBorder="1" applyAlignment="1">
      <alignment horizontal="center" vertical="center"/>
    </xf>
    <xf numFmtId="4" fontId="52" fillId="0" borderId="13" xfId="53" applyNumberFormat="1" applyFont="1" applyBorder="1" applyAlignment="1">
      <alignment horizontal="center" vertical="center" wrapText="1"/>
      <protection/>
    </xf>
    <xf numFmtId="0" fontId="12" fillId="0" borderId="10" xfId="54" applyFill="1" applyBorder="1" applyAlignment="1">
      <alignment horizontal="left" wrapText="1"/>
      <protection/>
    </xf>
    <xf numFmtId="0" fontId="0" fillId="0" borderId="14" xfId="0" applyNumberForma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2" fillId="0" borderId="14" xfId="54" applyFill="1" applyBorder="1" applyAlignment="1">
      <alignment horizontal="left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0" xfId="54" applyFont="1" applyFill="1" applyBorder="1" applyAlignment="1">
      <alignment wrapText="1"/>
      <protection/>
    </xf>
    <xf numFmtId="0" fontId="0" fillId="0" borderId="14" xfId="0" applyNumberFormat="1" applyFill="1" applyBorder="1" applyAlignment="1" applyProtection="1">
      <alignment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8" fillId="0" borderId="14" xfId="0" applyNumberFormat="1" applyFont="1" applyFill="1" applyBorder="1" applyAlignment="1" applyProtection="1">
      <alignment horizontal="left" wrapText="1"/>
      <protection/>
    </xf>
    <xf numFmtId="0" fontId="14" fillId="0" borderId="14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20" xfId="52" applyFont="1" applyBorder="1" applyAlignment="1">
      <alignment horizontal="left" vertical="center" wrapText="1"/>
      <protection/>
    </xf>
    <xf numFmtId="0" fontId="7" fillId="0" borderId="14" xfId="52" applyFont="1" applyBorder="1" applyAlignment="1">
      <alignment horizontal="left" vertical="center" wrapText="1"/>
      <protection/>
    </xf>
    <xf numFmtId="0" fontId="8" fillId="0" borderId="13" xfId="52" applyFont="1" applyBorder="1" applyAlignment="1">
      <alignment horizontal="left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8" fillId="0" borderId="20" xfId="52" applyFont="1" applyBorder="1" applyAlignment="1">
      <alignment horizontal="left" vertical="center"/>
      <protection/>
    </xf>
    <xf numFmtId="0" fontId="8" fillId="0" borderId="14" xfId="52" applyFont="1" applyBorder="1" applyAlignment="1">
      <alignment horizontal="left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20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left" vertical="center" wrapText="1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20" xfId="52" applyFont="1" applyBorder="1" applyAlignment="1">
      <alignment horizontal="left" vertical="center" wrapText="1"/>
      <protection/>
    </xf>
    <xf numFmtId="0" fontId="8" fillId="0" borderId="14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20" xfId="52" applyFont="1" applyBorder="1" applyAlignment="1">
      <alignment horizontal="left" vertical="center"/>
      <protection/>
    </xf>
    <xf numFmtId="0" fontId="7" fillId="0" borderId="14" xfId="52" applyFont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___. 05.2015_ЗФ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E9" sqref="E9:F15"/>
    </sheetView>
  </sheetViews>
  <sheetFormatPr defaultColWidth="9.14062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49" t="s">
        <v>31</v>
      </c>
      <c r="B3" s="49"/>
      <c r="C3" s="49"/>
      <c r="D3" s="49"/>
      <c r="E3" s="49"/>
      <c r="F3" s="49"/>
      <c r="G3" s="49"/>
      <c r="H3" s="49"/>
      <c r="I3" s="49"/>
    </row>
    <row r="4" spans="1:9" ht="15.75">
      <c r="A4" s="50" t="s">
        <v>44</v>
      </c>
      <c r="B4" s="50"/>
      <c r="C4" s="50"/>
      <c r="D4" s="50"/>
      <c r="E4" s="50"/>
      <c r="F4" s="50"/>
      <c r="G4" s="50"/>
      <c r="H4" s="50"/>
      <c r="I4" s="50"/>
    </row>
    <row r="6" spans="8:9" ht="12.75">
      <c r="H6" s="10"/>
      <c r="I6" s="10" t="s">
        <v>0</v>
      </c>
    </row>
    <row r="7" spans="1:9" ht="22.5" customHeight="1">
      <c r="A7" s="59" t="s">
        <v>5</v>
      </c>
      <c r="B7" s="59"/>
      <c r="C7" s="51" t="s">
        <v>1</v>
      </c>
      <c r="D7" s="52" t="s">
        <v>43</v>
      </c>
      <c r="E7" s="51" t="s">
        <v>45</v>
      </c>
      <c r="F7" s="46" t="s">
        <v>46</v>
      </c>
      <c r="G7" s="52" t="s">
        <v>41</v>
      </c>
      <c r="H7" s="57" t="s">
        <v>2</v>
      </c>
      <c r="I7" s="58"/>
    </row>
    <row r="8" spans="1:9" ht="31.5" customHeight="1">
      <c r="A8" s="60"/>
      <c r="B8" s="60"/>
      <c r="C8" s="46"/>
      <c r="D8" s="53"/>
      <c r="E8" s="46"/>
      <c r="F8" s="47"/>
      <c r="G8" s="53"/>
      <c r="H8" s="11" t="s">
        <v>42</v>
      </c>
      <c r="I8" s="12" t="s">
        <v>3</v>
      </c>
    </row>
    <row r="9" spans="1:9" ht="39" customHeight="1">
      <c r="A9" s="44" t="s">
        <v>32</v>
      </c>
      <c r="B9" s="48"/>
      <c r="C9" s="37">
        <v>4270059</v>
      </c>
      <c r="D9" s="37">
        <v>2279617</v>
      </c>
      <c r="E9" s="26">
        <v>1823211.19</v>
      </c>
      <c r="F9" s="26">
        <v>34401.22</v>
      </c>
      <c r="G9" s="26">
        <f>D9-E9</f>
        <v>456405.81</v>
      </c>
      <c r="H9" s="20">
        <f aca="true" t="shared" si="0" ref="H9:H16">E9/D9*100</f>
        <v>79.98</v>
      </c>
      <c r="I9" s="20">
        <f aca="true" t="shared" si="1" ref="I9:I16">E9/C9*100</f>
        <v>42.7</v>
      </c>
    </row>
    <row r="10" spans="1:9" ht="55.5" customHeight="1">
      <c r="A10" s="44" t="s">
        <v>33</v>
      </c>
      <c r="B10" s="48"/>
      <c r="C10" s="37">
        <v>54539902</v>
      </c>
      <c r="D10" s="37">
        <v>30564210</v>
      </c>
      <c r="E10" s="26">
        <v>24522407.63</v>
      </c>
      <c r="F10" s="26">
        <v>48464.06</v>
      </c>
      <c r="G10" s="26">
        <f aca="true" t="shared" si="2" ref="G10:G15">D10-E10</f>
        <v>6041802.37</v>
      </c>
      <c r="H10" s="20">
        <f t="shared" si="0"/>
        <v>80.23</v>
      </c>
      <c r="I10" s="20">
        <f t="shared" si="1"/>
        <v>44.96</v>
      </c>
    </row>
    <row r="11" spans="1:9" ht="39" customHeight="1">
      <c r="A11" s="44" t="s">
        <v>34</v>
      </c>
      <c r="B11" s="45"/>
      <c r="C11" s="37">
        <v>121791182</v>
      </c>
      <c r="D11" s="37">
        <v>87161960.88</v>
      </c>
      <c r="E11" s="26">
        <v>85122868.22</v>
      </c>
      <c r="F11" s="26">
        <v>-910179.49</v>
      </c>
      <c r="G11" s="26">
        <f t="shared" si="2"/>
        <v>2039092.66</v>
      </c>
      <c r="H11" s="20">
        <f t="shared" si="0"/>
        <v>97.66</v>
      </c>
      <c r="I11" s="20">
        <f t="shared" si="1"/>
        <v>69.89</v>
      </c>
    </row>
    <row r="12" spans="1:9" ht="51" customHeight="1">
      <c r="A12" s="44" t="s">
        <v>35</v>
      </c>
      <c r="B12" s="48"/>
      <c r="C12" s="37">
        <v>4946156</v>
      </c>
      <c r="D12" s="37">
        <v>2508855</v>
      </c>
      <c r="E12" s="26">
        <v>2048263.2</v>
      </c>
      <c r="F12" s="26">
        <v>1490</v>
      </c>
      <c r="G12" s="26">
        <f t="shared" si="2"/>
        <v>460591.8</v>
      </c>
      <c r="H12" s="20">
        <f t="shared" si="0"/>
        <v>81.64</v>
      </c>
      <c r="I12" s="20">
        <f t="shared" si="1"/>
        <v>41.41</v>
      </c>
    </row>
    <row r="13" spans="1:9" ht="39" customHeight="1">
      <c r="A13" s="44" t="s">
        <v>36</v>
      </c>
      <c r="B13" s="45"/>
      <c r="C13" s="37">
        <v>4597885</v>
      </c>
      <c r="D13" s="37">
        <v>4233472</v>
      </c>
      <c r="E13" s="26">
        <v>3337238.61</v>
      </c>
      <c r="F13" s="26">
        <v>133.69</v>
      </c>
      <c r="G13" s="26">
        <f t="shared" si="2"/>
        <v>896233.39</v>
      </c>
      <c r="H13" s="20">
        <f t="shared" si="0"/>
        <v>78.83</v>
      </c>
      <c r="I13" s="20">
        <f t="shared" si="1"/>
        <v>72.58</v>
      </c>
    </row>
    <row r="14" spans="1:9" ht="38.25" customHeight="1">
      <c r="A14" s="44" t="s">
        <v>37</v>
      </c>
      <c r="B14" s="45"/>
      <c r="C14" s="37">
        <v>803067</v>
      </c>
      <c r="D14" s="37">
        <v>426138</v>
      </c>
      <c r="E14" s="26">
        <v>354347.51</v>
      </c>
      <c r="F14" s="26">
        <v>0</v>
      </c>
      <c r="G14" s="26">
        <f t="shared" si="2"/>
        <v>71790.49</v>
      </c>
      <c r="H14" s="20">
        <f t="shared" si="0"/>
        <v>83.15</v>
      </c>
      <c r="I14" s="20">
        <f t="shared" si="1"/>
        <v>44.12</v>
      </c>
    </row>
    <row r="15" spans="1:11" ht="53.25" customHeight="1">
      <c r="A15" s="54" t="s">
        <v>38</v>
      </c>
      <c r="B15" s="45"/>
      <c r="C15" s="37">
        <v>327820</v>
      </c>
      <c r="D15" s="37">
        <v>320220</v>
      </c>
      <c r="E15" s="26">
        <v>220220</v>
      </c>
      <c r="F15" s="26">
        <v>0</v>
      </c>
      <c r="G15" s="26">
        <f t="shared" si="2"/>
        <v>100000</v>
      </c>
      <c r="H15" s="20">
        <f t="shared" si="0"/>
        <v>68.77</v>
      </c>
      <c r="I15" s="20">
        <f t="shared" si="1"/>
        <v>67.18</v>
      </c>
      <c r="K15" s="8"/>
    </row>
    <row r="16" spans="1:9" ht="15" customHeight="1">
      <c r="A16" s="55" t="s">
        <v>4</v>
      </c>
      <c r="B16" s="56"/>
      <c r="C16" s="19">
        <f>SUM(C9:C15)</f>
        <v>191276071</v>
      </c>
      <c r="D16" s="19">
        <f>SUM(D9:D15)</f>
        <v>127494472.88</v>
      </c>
      <c r="E16" s="19">
        <f>SUM(E9:E15)</f>
        <v>117428556.36</v>
      </c>
      <c r="F16" s="19">
        <f>SUM(F9:F15)</f>
        <v>-825690.52</v>
      </c>
      <c r="G16" s="19">
        <f>SUM(G9:G15)</f>
        <v>10065916.52</v>
      </c>
      <c r="H16" s="19">
        <f t="shared" si="0"/>
        <v>92.1</v>
      </c>
      <c r="I16" s="19">
        <f t="shared" si="1"/>
        <v>61.39</v>
      </c>
    </row>
    <row r="17" ht="12.75">
      <c r="K17" s="1"/>
    </row>
    <row r="19" spans="5:6" ht="12.75">
      <c r="E19" s="8"/>
      <c r="F19" s="15"/>
    </row>
    <row r="20" ht="12.75">
      <c r="E20" s="8"/>
    </row>
  </sheetData>
  <sheetProtection/>
  <mergeCells count="17"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  <mergeCell ref="A14:B14"/>
    <mergeCell ref="F7:F8"/>
    <mergeCell ref="A9:B9"/>
    <mergeCell ref="A3:I3"/>
    <mergeCell ref="A4:I4"/>
    <mergeCell ref="C7:C8"/>
    <mergeCell ref="D7:D8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Zeros="0" zoomScalePageLayoutView="0" workbookViewId="0" topLeftCell="A1">
      <pane ySplit="6" topLeftCell="A7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0" max="10" width="11.57421875" style="0" customWidth="1"/>
    <col min="11" max="11" width="12.7109375" style="0" customWidth="1"/>
    <col min="12" max="12" width="11.7109375" style="0" bestFit="1" customWidth="1"/>
  </cols>
  <sheetData>
    <row r="1" spans="1:9" ht="15.75">
      <c r="A1" s="50" t="s">
        <v>39</v>
      </c>
      <c r="B1" s="50"/>
      <c r="C1" s="50"/>
      <c r="D1" s="50"/>
      <c r="E1" s="50"/>
      <c r="F1" s="50"/>
      <c r="G1" s="50"/>
      <c r="H1" s="50"/>
      <c r="I1" s="50"/>
    </row>
    <row r="2" spans="1:9" ht="15.75">
      <c r="A2" s="50" t="s">
        <v>44</v>
      </c>
      <c r="B2" s="50"/>
      <c r="C2" s="50"/>
      <c r="D2" s="50"/>
      <c r="E2" s="50"/>
      <c r="F2" s="50"/>
      <c r="G2" s="50"/>
      <c r="H2" s="50"/>
      <c r="I2" s="50"/>
    </row>
    <row r="4" spans="8:9" ht="12.75">
      <c r="H4" s="10"/>
      <c r="I4" s="10" t="s">
        <v>0</v>
      </c>
    </row>
    <row r="5" spans="1:10" ht="22.5" customHeight="1">
      <c r="A5" s="59" t="s">
        <v>5</v>
      </c>
      <c r="B5" s="59"/>
      <c r="C5" s="51" t="s">
        <v>1</v>
      </c>
      <c r="D5" s="52" t="s">
        <v>43</v>
      </c>
      <c r="E5" s="51" t="s">
        <v>45</v>
      </c>
      <c r="F5" s="46" t="s">
        <v>46</v>
      </c>
      <c r="G5" s="52" t="s">
        <v>41</v>
      </c>
      <c r="H5" s="57" t="s">
        <v>2</v>
      </c>
      <c r="I5" s="58"/>
      <c r="J5" s="14"/>
    </row>
    <row r="6" spans="1:9" ht="27.75" customHeight="1">
      <c r="A6" s="60"/>
      <c r="B6" s="60"/>
      <c r="C6" s="46"/>
      <c r="D6" s="53"/>
      <c r="E6" s="46"/>
      <c r="F6" s="47"/>
      <c r="G6" s="53"/>
      <c r="H6" s="11" t="s">
        <v>42</v>
      </c>
      <c r="I6" s="12" t="s">
        <v>3</v>
      </c>
    </row>
    <row r="7" spans="1:9" ht="27.75" customHeight="1">
      <c r="A7" s="66" t="s">
        <v>32</v>
      </c>
      <c r="B7" s="67"/>
      <c r="C7" s="38">
        <v>250000</v>
      </c>
      <c r="D7" s="39">
        <v>250000</v>
      </c>
      <c r="E7" s="38">
        <v>45695</v>
      </c>
      <c r="F7" s="40">
        <v>0</v>
      </c>
      <c r="G7" s="41"/>
      <c r="H7" s="42"/>
      <c r="I7" s="42"/>
    </row>
    <row r="8" spans="1:9" ht="37.5" customHeight="1">
      <c r="A8" s="63" t="s">
        <v>33</v>
      </c>
      <c r="B8" s="65"/>
      <c r="C8" s="30">
        <v>1493739</v>
      </c>
      <c r="D8" s="30">
        <v>1493739</v>
      </c>
      <c r="E8" s="30">
        <v>413496.65</v>
      </c>
      <c r="F8" s="30">
        <v>31743.9</v>
      </c>
      <c r="G8" s="31">
        <f aca="true" t="shared" si="0" ref="G8:G14">D8-E8</f>
        <v>1080242.35</v>
      </c>
      <c r="H8" s="20">
        <f aca="true" t="shared" si="1" ref="H8:H14">E8/D8*100</f>
        <v>27.68</v>
      </c>
      <c r="I8" s="20">
        <f aca="true" t="shared" si="2" ref="I8:I14">E8/C8*100</f>
        <v>27.68</v>
      </c>
    </row>
    <row r="9" spans="1:9" ht="37.5" customHeight="1" hidden="1">
      <c r="A9" s="63" t="s">
        <v>34</v>
      </c>
      <c r="B9" s="64"/>
      <c r="C9" s="30"/>
      <c r="D9" s="30"/>
      <c r="E9" s="30"/>
      <c r="F9" s="30"/>
      <c r="G9" s="31">
        <f t="shared" si="0"/>
        <v>0</v>
      </c>
      <c r="H9" s="20" t="e">
        <f>E9/D9*100</f>
        <v>#DIV/0!</v>
      </c>
      <c r="I9" s="20" t="e">
        <f>E9/C9*100</f>
        <v>#DIV/0!</v>
      </c>
    </row>
    <row r="10" spans="1:12" ht="53.25" customHeight="1">
      <c r="A10" s="63" t="s">
        <v>35</v>
      </c>
      <c r="B10" s="64"/>
      <c r="C10" s="30">
        <v>7500</v>
      </c>
      <c r="D10" s="30">
        <v>7500</v>
      </c>
      <c r="E10" s="30">
        <v>7500</v>
      </c>
      <c r="F10" s="30">
        <v>0</v>
      </c>
      <c r="G10" s="31">
        <f t="shared" si="0"/>
        <v>0</v>
      </c>
      <c r="H10" s="20">
        <f t="shared" si="1"/>
        <v>100</v>
      </c>
      <c r="I10" s="20">
        <f t="shared" si="2"/>
        <v>100</v>
      </c>
      <c r="J10" s="16"/>
      <c r="L10" s="8"/>
    </row>
    <row r="11" spans="1:9" ht="68.25" customHeight="1">
      <c r="A11" s="63" t="s">
        <v>36</v>
      </c>
      <c r="B11" s="64"/>
      <c r="C11" s="43">
        <v>11627650</v>
      </c>
      <c r="D11" s="43">
        <v>11612650</v>
      </c>
      <c r="E11" s="43">
        <v>4086720.88</v>
      </c>
      <c r="F11" s="30">
        <v>7920</v>
      </c>
      <c r="G11" s="31">
        <f t="shared" si="0"/>
        <v>7525929.12</v>
      </c>
      <c r="H11" s="20">
        <f t="shared" si="1"/>
        <v>35.19</v>
      </c>
      <c r="I11" s="20">
        <f t="shared" si="2"/>
        <v>35.15</v>
      </c>
    </row>
    <row r="12" spans="1:9" ht="53.25" customHeight="1">
      <c r="A12" s="54" t="s">
        <v>38</v>
      </c>
      <c r="B12" s="45"/>
      <c r="C12" s="30">
        <v>294700</v>
      </c>
      <c r="D12" s="30">
        <v>294700</v>
      </c>
      <c r="E12" s="26">
        <v>294700</v>
      </c>
      <c r="F12" s="26"/>
      <c r="G12" s="20">
        <f t="shared" si="0"/>
        <v>0</v>
      </c>
      <c r="H12" s="20">
        <f>E12/D12*100</f>
        <v>100</v>
      </c>
      <c r="I12" s="20">
        <f>E12/C12*100</f>
        <v>100</v>
      </c>
    </row>
    <row r="13" spans="1:9" ht="54" customHeight="1" hidden="1">
      <c r="A13" s="61"/>
      <c r="B13" s="62"/>
      <c r="C13" s="27"/>
      <c r="D13" s="27"/>
      <c r="E13" s="27"/>
      <c r="F13" s="27"/>
      <c r="G13" s="20">
        <f t="shared" si="0"/>
        <v>0</v>
      </c>
      <c r="H13" s="20" t="e">
        <f t="shared" si="1"/>
        <v>#DIV/0!</v>
      </c>
      <c r="I13" s="20" t="e">
        <f t="shared" si="2"/>
        <v>#DIV/0!</v>
      </c>
    </row>
    <row r="14" spans="1:9" ht="14.25">
      <c r="A14" s="55" t="s">
        <v>4</v>
      </c>
      <c r="B14" s="56"/>
      <c r="C14" s="28">
        <f>SUM(C7:C13)</f>
        <v>13673589</v>
      </c>
      <c r="D14" s="28">
        <f>SUM(D7:D13)</f>
        <v>13658589</v>
      </c>
      <c r="E14" s="28">
        <f>SUM(E7:E13)</f>
        <v>4848112.53</v>
      </c>
      <c r="F14" s="28">
        <f>SUM(F7:F13)</f>
        <v>39663.9</v>
      </c>
      <c r="G14" s="29">
        <f t="shared" si="0"/>
        <v>8810476.47</v>
      </c>
      <c r="H14" s="29">
        <f t="shared" si="1"/>
        <v>35.49</v>
      </c>
      <c r="I14" s="29">
        <f t="shared" si="2"/>
        <v>35.46</v>
      </c>
    </row>
  </sheetData>
  <sheetProtection/>
  <mergeCells count="17">
    <mergeCell ref="A12:B12"/>
    <mergeCell ref="A13:B13"/>
    <mergeCell ref="A14:B14"/>
    <mergeCell ref="G5:G6"/>
    <mergeCell ref="A11:B11"/>
    <mergeCell ref="A8:B8"/>
    <mergeCell ref="A10:B10"/>
    <mergeCell ref="A9:B9"/>
    <mergeCell ref="A7:B7"/>
    <mergeCell ref="A1:I1"/>
    <mergeCell ref="A2:I2"/>
    <mergeCell ref="A5:B6"/>
    <mergeCell ref="C5:C6"/>
    <mergeCell ref="D5:D6"/>
    <mergeCell ref="E5:E6"/>
    <mergeCell ref="F5:F6"/>
    <mergeCell ref="H5:I5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Zeros="0" tabSelected="1" zoomScalePageLayoutView="0" workbookViewId="0" topLeftCell="A1">
      <selection activeCell="J26" sqref="J26"/>
    </sheetView>
  </sheetViews>
  <sheetFormatPr defaultColWidth="9.14062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7.7109375" style="2" customWidth="1"/>
    <col min="7" max="7" width="15.7109375" style="2" customWidth="1"/>
    <col min="8" max="8" width="15.140625" style="2" customWidth="1"/>
    <col min="9" max="9" width="15.8515625" style="2" customWidth="1"/>
    <col min="10" max="10" width="14.28125" style="2" customWidth="1"/>
    <col min="11" max="16384" width="9.140625" style="2" customWidth="1"/>
  </cols>
  <sheetData>
    <row r="1" spans="1:12" ht="15.75">
      <c r="A1" s="17"/>
      <c r="B1" s="17"/>
      <c r="C1" s="17"/>
      <c r="D1" s="17"/>
      <c r="E1" s="17"/>
      <c r="F1" s="17"/>
      <c r="G1" s="18" t="s">
        <v>40</v>
      </c>
      <c r="H1" s="17"/>
      <c r="I1" s="17"/>
      <c r="J1" s="17"/>
      <c r="K1" s="17"/>
      <c r="L1" s="17"/>
    </row>
    <row r="2" spans="1:15" ht="15.75">
      <c r="A2" s="17"/>
      <c r="B2" s="17"/>
      <c r="C2" s="50" t="s">
        <v>44</v>
      </c>
      <c r="D2" s="50"/>
      <c r="E2" s="50"/>
      <c r="F2" s="50"/>
      <c r="G2" s="50"/>
      <c r="H2" s="50"/>
      <c r="I2" s="50"/>
      <c r="J2" s="50"/>
      <c r="K2" s="50"/>
      <c r="L2" s="25"/>
      <c r="M2" s="25"/>
      <c r="N2" s="25"/>
      <c r="O2" s="25"/>
    </row>
    <row r="3" spans="1:12" ht="15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1:12" ht="12.75">
      <c r="K4" s="9"/>
      <c r="L4" s="9" t="s">
        <v>0</v>
      </c>
    </row>
    <row r="5" spans="1:12" ht="12" customHeight="1">
      <c r="A5" s="85" t="s">
        <v>30</v>
      </c>
      <c r="B5" s="78" t="s">
        <v>24</v>
      </c>
      <c r="C5" s="79"/>
      <c r="D5" s="79"/>
      <c r="E5" s="80"/>
      <c r="F5" s="46" t="s">
        <v>1</v>
      </c>
      <c r="G5" s="52" t="s">
        <v>43</v>
      </c>
      <c r="H5" s="51" t="s">
        <v>45</v>
      </c>
      <c r="I5" s="46" t="s">
        <v>46</v>
      </c>
      <c r="J5" s="52" t="s">
        <v>41</v>
      </c>
      <c r="K5" s="57" t="s">
        <v>2</v>
      </c>
      <c r="L5" s="58"/>
    </row>
    <row r="6" spans="1:12" ht="38.25" customHeight="1">
      <c r="A6" s="86"/>
      <c r="B6" s="81"/>
      <c r="C6" s="82"/>
      <c r="D6" s="82"/>
      <c r="E6" s="83"/>
      <c r="F6" s="47"/>
      <c r="G6" s="53"/>
      <c r="H6" s="46"/>
      <c r="I6" s="47"/>
      <c r="J6" s="53"/>
      <c r="K6" s="11" t="s">
        <v>42</v>
      </c>
      <c r="L6" s="12" t="s">
        <v>3</v>
      </c>
    </row>
    <row r="7" spans="1:12" ht="15">
      <c r="A7" s="6">
        <v>2111</v>
      </c>
      <c r="B7" s="72" t="s">
        <v>23</v>
      </c>
      <c r="C7" s="73"/>
      <c r="D7" s="73"/>
      <c r="E7" s="74"/>
      <c r="F7" s="37">
        <v>46355187</v>
      </c>
      <c r="G7" s="37">
        <v>25047045</v>
      </c>
      <c r="H7" s="26">
        <v>19433658.92</v>
      </c>
      <c r="I7" s="26"/>
      <c r="J7" s="21">
        <f aca="true" t="shared" si="0" ref="J7:J27">G7-H7</f>
        <v>5613386.08</v>
      </c>
      <c r="K7" s="21">
        <f aca="true" t="shared" si="1" ref="K7:K28">H7/G7*100</f>
        <v>77.59</v>
      </c>
      <c r="L7" s="21">
        <f aca="true" t="shared" si="2" ref="L7:L28">H7/F7*100</f>
        <v>41.92</v>
      </c>
    </row>
    <row r="8" spans="1:12" ht="15">
      <c r="A8" s="6">
        <v>2120</v>
      </c>
      <c r="B8" s="71" t="s">
        <v>22</v>
      </c>
      <c r="C8" s="71"/>
      <c r="D8" s="71"/>
      <c r="E8" s="71"/>
      <c r="F8" s="37">
        <v>10198145</v>
      </c>
      <c r="G8" s="37">
        <v>5514030</v>
      </c>
      <c r="H8" s="26">
        <v>4406762.37</v>
      </c>
      <c r="I8" s="26"/>
      <c r="J8" s="21">
        <f t="shared" si="0"/>
        <v>1107267.63</v>
      </c>
      <c r="K8" s="21">
        <f t="shared" si="1"/>
        <v>79.92</v>
      </c>
      <c r="L8" s="21">
        <f t="shared" si="2"/>
        <v>43.21</v>
      </c>
    </row>
    <row r="9" spans="1:12" ht="15">
      <c r="A9" s="6">
        <v>2210</v>
      </c>
      <c r="B9" s="71" t="s">
        <v>21</v>
      </c>
      <c r="C9" s="71"/>
      <c r="D9" s="71"/>
      <c r="E9" s="71"/>
      <c r="F9" s="37">
        <v>855180</v>
      </c>
      <c r="G9" s="37">
        <v>601568</v>
      </c>
      <c r="H9" s="26">
        <v>496488.53</v>
      </c>
      <c r="I9" s="26">
        <v>59964.72</v>
      </c>
      <c r="J9" s="21">
        <f t="shared" si="0"/>
        <v>105079.47</v>
      </c>
      <c r="K9" s="21">
        <f t="shared" si="1"/>
        <v>82.53</v>
      </c>
      <c r="L9" s="21">
        <f t="shared" si="2"/>
        <v>58.06</v>
      </c>
    </row>
    <row r="10" spans="1:12" ht="15">
      <c r="A10" s="6">
        <v>2220</v>
      </c>
      <c r="B10" s="71" t="s">
        <v>20</v>
      </c>
      <c r="C10" s="71"/>
      <c r="D10" s="71"/>
      <c r="E10" s="71"/>
      <c r="F10" s="37">
        <v>30400</v>
      </c>
      <c r="G10" s="37">
        <v>14764</v>
      </c>
      <c r="H10" s="26">
        <v>11640.75</v>
      </c>
      <c r="I10" s="26">
        <v>427.54</v>
      </c>
      <c r="J10" s="21">
        <f t="shared" si="0"/>
        <v>3123.25</v>
      </c>
      <c r="K10" s="21">
        <f t="shared" si="1"/>
        <v>78.85</v>
      </c>
      <c r="L10" s="21">
        <f t="shared" si="2"/>
        <v>38.29</v>
      </c>
    </row>
    <row r="11" spans="1:12" ht="15">
      <c r="A11" s="6">
        <v>2230</v>
      </c>
      <c r="B11" s="71" t="s">
        <v>19</v>
      </c>
      <c r="C11" s="71"/>
      <c r="D11" s="71"/>
      <c r="E11" s="71"/>
      <c r="F11" s="37">
        <v>1788780</v>
      </c>
      <c r="G11" s="37">
        <v>942311</v>
      </c>
      <c r="H11" s="26">
        <v>857887.88</v>
      </c>
      <c r="I11" s="26">
        <v>2039.6</v>
      </c>
      <c r="J11" s="21">
        <f t="shared" si="0"/>
        <v>84423.12</v>
      </c>
      <c r="K11" s="21">
        <f t="shared" si="1"/>
        <v>91.04</v>
      </c>
      <c r="L11" s="21">
        <f t="shared" si="2"/>
        <v>47.96</v>
      </c>
    </row>
    <row r="12" spans="1:12" ht="15">
      <c r="A12" s="6">
        <v>2240</v>
      </c>
      <c r="B12" s="71" t="s">
        <v>18</v>
      </c>
      <c r="C12" s="71"/>
      <c r="D12" s="71"/>
      <c r="E12" s="71"/>
      <c r="F12" s="37">
        <v>1861105</v>
      </c>
      <c r="G12" s="37">
        <v>1457126.3</v>
      </c>
      <c r="H12" s="26">
        <v>1206596.62</v>
      </c>
      <c r="I12" s="26">
        <v>12478.1</v>
      </c>
      <c r="J12" s="21">
        <f t="shared" si="0"/>
        <v>250529.68</v>
      </c>
      <c r="K12" s="21">
        <f t="shared" si="1"/>
        <v>82.81</v>
      </c>
      <c r="L12" s="21">
        <f t="shared" si="2"/>
        <v>64.83</v>
      </c>
    </row>
    <row r="13" spans="1:12" ht="15">
      <c r="A13" s="6">
        <v>2250</v>
      </c>
      <c r="B13" s="71" t="s">
        <v>17</v>
      </c>
      <c r="C13" s="71"/>
      <c r="D13" s="71"/>
      <c r="E13" s="71"/>
      <c r="F13" s="37">
        <v>163238</v>
      </c>
      <c r="G13" s="37">
        <v>96130</v>
      </c>
      <c r="H13" s="26">
        <v>70335.79</v>
      </c>
      <c r="I13" s="26">
        <v>349.25</v>
      </c>
      <c r="J13" s="21">
        <f t="shared" si="0"/>
        <v>25794.21</v>
      </c>
      <c r="K13" s="21">
        <f t="shared" si="1"/>
        <v>73.17</v>
      </c>
      <c r="L13" s="21">
        <f t="shared" si="2"/>
        <v>43.09</v>
      </c>
    </row>
    <row r="14" spans="1:12" s="5" customFormat="1" ht="15.75">
      <c r="A14" s="7">
        <v>2270</v>
      </c>
      <c r="B14" s="90" t="s">
        <v>26</v>
      </c>
      <c r="C14" s="91"/>
      <c r="D14" s="91"/>
      <c r="E14" s="92"/>
      <c r="F14" s="32">
        <f>F15+F16+F17+F18+F19</f>
        <v>10227631</v>
      </c>
      <c r="G14" s="32">
        <f>G15+G16+G17+G18+G19</f>
        <v>6101198</v>
      </c>
      <c r="H14" s="32">
        <f>H15+H16+H17+H18+H19</f>
        <v>5750405.74</v>
      </c>
      <c r="I14" s="32">
        <f>I15+I16+I17+I18+I19</f>
        <v>223.38</v>
      </c>
      <c r="J14" s="22">
        <f t="shared" si="0"/>
        <v>350792.26</v>
      </c>
      <c r="K14" s="22">
        <f t="shared" si="1"/>
        <v>94.25</v>
      </c>
      <c r="L14" s="22">
        <f t="shared" si="2"/>
        <v>56.22</v>
      </c>
    </row>
    <row r="15" spans="1:12" ht="15">
      <c r="A15" s="6">
        <v>2271</v>
      </c>
      <c r="B15" s="71" t="s">
        <v>16</v>
      </c>
      <c r="C15" s="71"/>
      <c r="D15" s="71"/>
      <c r="E15" s="71"/>
      <c r="F15" s="37">
        <v>6495676</v>
      </c>
      <c r="G15" s="37">
        <v>3759720</v>
      </c>
      <c r="H15" s="37">
        <v>3749947.73</v>
      </c>
      <c r="I15" s="37">
        <v>0</v>
      </c>
      <c r="J15" s="21">
        <f t="shared" si="0"/>
        <v>9772.27</v>
      </c>
      <c r="K15" s="21">
        <f t="shared" si="1"/>
        <v>99.74</v>
      </c>
      <c r="L15" s="21">
        <f t="shared" si="2"/>
        <v>57.73</v>
      </c>
    </row>
    <row r="16" spans="1:12" ht="15">
      <c r="A16" s="6">
        <v>2272</v>
      </c>
      <c r="B16" s="71" t="s">
        <v>15</v>
      </c>
      <c r="C16" s="71"/>
      <c r="D16" s="71"/>
      <c r="E16" s="71"/>
      <c r="F16" s="37">
        <v>126123</v>
      </c>
      <c r="G16" s="37">
        <v>69485</v>
      </c>
      <c r="H16" s="37">
        <v>69838.29</v>
      </c>
      <c r="I16" s="37">
        <v>223.38</v>
      </c>
      <c r="J16" s="21">
        <f t="shared" si="0"/>
        <v>-353.29</v>
      </c>
      <c r="K16" s="21">
        <f t="shared" si="1"/>
        <v>100.51</v>
      </c>
      <c r="L16" s="21">
        <f t="shared" si="2"/>
        <v>55.37</v>
      </c>
    </row>
    <row r="17" spans="1:12" ht="15">
      <c r="A17" s="6">
        <v>2273</v>
      </c>
      <c r="B17" s="71" t="s">
        <v>14</v>
      </c>
      <c r="C17" s="71"/>
      <c r="D17" s="71"/>
      <c r="E17" s="71"/>
      <c r="F17" s="37">
        <v>1486705</v>
      </c>
      <c r="G17" s="37">
        <v>1028449</v>
      </c>
      <c r="H17" s="37">
        <v>757690.2</v>
      </c>
      <c r="I17" s="37">
        <v>0</v>
      </c>
      <c r="J17" s="21">
        <f t="shared" si="0"/>
        <v>270758.8</v>
      </c>
      <c r="K17" s="21">
        <f t="shared" si="1"/>
        <v>73.67</v>
      </c>
      <c r="L17" s="21">
        <f t="shared" si="2"/>
        <v>50.96</v>
      </c>
    </row>
    <row r="18" spans="1:12" ht="15">
      <c r="A18" s="6">
        <v>2274</v>
      </c>
      <c r="B18" s="71" t="s">
        <v>13</v>
      </c>
      <c r="C18" s="71"/>
      <c r="D18" s="71"/>
      <c r="E18" s="71"/>
      <c r="F18" s="37">
        <v>1857852</v>
      </c>
      <c r="G18" s="37">
        <v>1151844</v>
      </c>
      <c r="H18" s="37">
        <v>1090333.01</v>
      </c>
      <c r="I18" s="37">
        <v>0</v>
      </c>
      <c r="J18" s="21">
        <f t="shared" si="0"/>
        <v>61510.99</v>
      </c>
      <c r="K18" s="21">
        <f t="shared" si="1"/>
        <v>94.66</v>
      </c>
      <c r="L18" s="21">
        <f t="shared" si="2"/>
        <v>58.69</v>
      </c>
    </row>
    <row r="19" spans="1:12" ht="15">
      <c r="A19" s="6">
        <v>2275</v>
      </c>
      <c r="B19" s="71" t="s">
        <v>12</v>
      </c>
      <c r="C19" s="71"/>
      <c r="D19" s="71"/>
      <c r="E19" s="71"/>
      <c r="F19" s="37">
        <v>261275</v>
      </c>
      <c r="G19" s="37">
        <v>91700</v>
      </c>
      <c r="H19" s="37">
        <v>82596.51</v>
      </c>
      <c r="I19" s="37">
        <v>0</v>
      </c>
      <c r="J19" s="21">
        <f t="shared" si="0"/>
        <v>9103.49</v>
      </c>
      <c r="K19" s="21">
        <f t="shared" si="1"/>
        <v>90.07</v>
      </c>
      <c r="L19" s="21">
        <f t="shared" si="2"/>
        <v>31.61</v>
      </c>
    </row>
    <row r="20" spans="1:12" ht="45" customHeight="1">
      <c r="A20" s="6">
        <v>2282</v>
      </c>
      <c r="B20" s="84" t="s">
        <v>11</v>
      </c>
      <c r="C20" s="84"/>
      <c r="D20" s="84"/>
      <c r="E20" s="84"/>
      <c r="F20" s="26">
        <v>70470</v>
      </c>
      <c r="G20" s="26">
        <v>52870</v>
      </c>
      <c r="H20" s="26">
        <v>4500</v>
      </c>
      <c r="I20" s="26">
        <v>200</v>
      </c>
      <c r="J20" s="21">
        <f t="shared" si="0"/>
        <v>48370</v>
      </c>
      <c r="K20" s="21">
        <f t="shared" si="1"/>
        <v>8.51</v>
      </c>
      <c r="L20" s="21">
        <f t="shared" si="2"/>
        <v>6.39</v>
      </c>
    </row>
    <row r="21" spans="1:12" ht="23.25" customHeight="1">
      <c r="A21" s="6">
        <v>2610</v>
      </c>
      <c r="B21" s="84" t="s">
        <v>10</v>
      </c>
      <c r="C21" s="84"/>
      <c r="D21" s="84"/>
      <c r="E21" s="84"/>
      <c r="F21" s="37">
        <v>2662470</v>
      </c>
      <c r="G21" s="37">
        <v>2589470</v>
      </c>
      <c r="H21" s="37">
        <v>2050560.3</v>
      </c>
      <c r="I21" s="37">
        <v>10000</v>
      </c>
      <c r="J21" s="21">
        <f t="shared" si="0"/>
        <v>538909.7</v>
      </c>
      <c r="K21" s="21">
        <f t="shared" si="1"/>
        <v>79.19</v>
      </c>
      <c r="L21" s="21">
        <f t="shared" si="2"/>
        <v>77.02</v>
      </c>
    </row>
    <row r="22" spans="1:12" ht="23.25" customHeight="1">
      <c r="A22" s="6">
        <v>2620</v>
      </c>
      <c r="B22" s="87" t="s">
        <v>28</v>
      </c>
      <c r="C22" s="88"/>
      <c r="D22" s="88"/>
      <c r="E22" s="89"/>
      <c r="F22" s="37">
        <v>227820</v>
      </c>
      <c r="G22" s="37">
        <v>220220</v>
      </c>
      <c r="H22" s="37">
        <v>220220</v>
      </c>
      <c r="I22" s="37">
        <v>0</v>
      </c>
      <c r="J22" s="21">
        <f t="shared" si="0"/>
        <v>0</v>
      </c>
      <c r="K22" s="21">
        <f t="shared" si="1"/>
        <v>100</v>
      </c>
      <c r="L22" s="21">
        <f t="shared" si="2"/>
        <v>96.66</v>
      </c>
    </row>
    <row r="23" spans="1:12" ht="15.75" hidden="1">
      <c r="A23" s="6">
        <v>2710</v>
      </c>
      <c r="B23" s="71" t="s">
        <v>9</v>
      </c>
      <c r="C23" s="71"/>
      <c r="D23" s="71"/>
      <c r="E23" s="71"/>
      <c r="F23" s="33"/>
      <c r="G23" s="34"/>
      <c r="H23" s="34"/>
      <c r="I23" s="34"/>
      <c r="J23" s="21">
        <f t="shared" si="0"/>
        <v>0</v>
      </c>
      <c r="K23" s="21"/>
      <c r="L23" s="21"/>
    </row>
    <row r="24" spans="1:12" ht="15.75" hidden="1">
      <c r="A24" s="6">
        <v>2720</v>
      </c>
      <c r="B24" s="71" t="s">
        <v>8</v>
      </c>
      <c r="C24" s="71"/>
      <c r="D24" s="71"/>
      <c r="E24" s="71"/>
      <c r="F24" s="30"/>
      <c r="G24" s="30"/>
      <c r="H24" s="30"/>
      <c r="I24" s="30"/>
      <c r="J24" s="21">
        <f t="shared" si="0"/>
        <v>0</v>
      </c>
      <c r="K24" s="21"/>
      <c r="L24" s="21"/>
    </row>
    <row r="25" spans="1:12" ht="15">
      <c r="A25" s="6">
        <v>2730</v>
      </c>
      <c r="B25" s="71" t="s">
        <v>7</v>
      </c>
      <c r="C25" s="71"/>
      <c r="D25" s="71"/>
      <c r="E25" s="71"/>
      <c r="F25" s="37">
        <v>116689204</v>
      </c>
      <c r="G25" s="37">
        <v>84718182.58</v>
      </c>
      <c r="H25" s="37">
        <v>82890879.59</v>
      </c>
      <c r="I25" s="37">
        <v>-913218.43</v>
      </c>
      <c r="J25" s="21">
        <f t="shared" si="0"/>
        <v>1827302.99</v>
      </c>
      <c r="K25" s="21">
        <f t="shared" si="1"/>
        <v>97.84</v>
      </c>
      <c r="L25" s="21">
        <f t="shared" si="2"/>
        <v>71.04</v>
      </c>
    </row>
    <row r="26" spans="1:12" ht="15">
      <c r="A26" s="6">
        <v>2800</v>
      </c>
      <c r="B26" s="71" t="s">
        <v>6</v>
      </c>
      <c r="C26" s="71"/>
      <c r="D26" s="71"/>
      <c r="E26" s="71"/>
      <c r="F26" s="37">
        <v>46441</v>
      </c>
      <c r="G26" s="37">
        <v>39558</v>
      </c>
      <c r="H26" s="37">
        <v>28619.87</v>
      </c>
      <c r="I26" s="37">
        <v>1845.32</v>
      </c>
      <c r="J26" s="21">
        <f t="shared" si="0"/>
        <v>10938.13</v>
      </c>
      <c r="K26" s="21">
        <f t="shared" si="1"/>
        <v>72.35</v>
      </c>
      <c r="L26" s="21">
        <f t="shared" si="2"/>
        <v>61.63</v>
      </c>
    </row>
    <row r="27" spans="1:12" ht="15">
      <c r="A27" s="6">
        <v>9000</v>
      </c>
      <c r="B27" s="72" t="s">
        <v>29</v>
      </c>
      <c r="C27" s="73"/>
      <c r="D27" s="73"/>
      <c r="E27" s="74"/>
      <c r="F27" s="37">
        <v>100000</v>
      </c>
      <c r="G27" s="37">
        <v>100000</v>
      </c>
      <c r="H27" s="37">
        <v>0</v>
      </c>
      <c r="I27" s="37">
        <v>0</v>
      </c>
      <c r="J27" s="21">
        <f t="shared" si="0"/>
        <v>100000</v>
      </c>
      <c r="K27" s="21">
        <f>H27/G27*100</f>
        <v>0</v>
      </c>
      <c r="L27" s="21">
        <f t="shared" si="2"/>
        <v>0</v>
      </c>
    </row>
    <row r="28" spans="1:12" ht="25.5" customHeight="1">
      <c r="A28" s="7">
        <v>3000</v>
      </c>
      <c r="B28" s="68" t="s">
        <v>27</v>
      </c>
      <c r="C28" s="69"/>
      <c r="D28" s="69"/>
      <c r="E28" s="70"/>
      <c r="F28" s="32">
        <f>капітальні!C14</f>
        <v>13673589</v>
      </c>
      <c r="G28" s="32">
        <f>капітальні!D14</f>
        <v>13658589</v>
      </c>
      <c r="H28" s="32">
        <f>капітальні!E14</f>
        <v>4848112.53</v>
      </c>
      <c r="I28" s="32">
        <f>капітальні!F14</f>
        <v>39663.9</v>
      </c>
      <c r="J28" s="23">
        <f>капітальні!G14</f>
        <v>8810476.47</v>
      </c>
      <c r="K28" s="24">
        <f t="shared" si="1"/>
        <v>35.49</v>
      </c>
      <c r="L28" s="22">
        <f t="shared" si="2"/>
        <v>35.46</v>
      </c>
    </row>
    <row r="29" spans="1:12" ht="15.75">
      <c r="A29" s="75" t="s">
        <v>25</v>
      </c>
      <c r="B29" s="76"/>
      <c r="C29" s="76"/>
      <c r="D29" s="76"/>
      <c r="E29" s="77"/>
      <c r="F29" s="35">
        <f>SUM(F7:F28)-F15-F16-F17-F18-F19</f>
        <v>204949660</v>
      </c>
      <c r="G29" s="35">
        <f>SUM(G7:G28)-G15-G16-G17-G18-G19</f>
        <v>141153061.88</v>
      </c>
      <c r="H29" s="35">
        <f>SUM(H7:H28)-H15-H16-H17-H18-H19</f>
        <v>122276668.89</v>
      </c>
      <c r="I29" s="35">
        <f>SUM(I7:I28)-I15-I16-I17-I18-I19</f>
        <v>-786026.62</v>
      </c>
      <c r="J29" s="22">
        <f>SUM(J7:J28)-J15-J16-J17-J18-J19</f>
        <v>18876392.99</v>
      </c>
      <c r="K29" s="22">
        <f>H29/G29*100</f>
        <v>86.63</v>
      </c>
      <c r="L29" s="22">
        <f>H29/F29*100</f>
        <v>59.66</v>
      </c>
    </row>
    <row r="30" spans="6:14" ht="15">
      <c r="F30" s="36"/>
      <c r="G30" s="36"/>
      <c r="H30" s="36"/>
      <c r="I30" s="36"/>
      <c r="J30" s="36"/>
      <c r="K30" s="36"/>
      <c r="L30" s="36"/>
      <c r="N30" s="3"/>
    </row>
    <row r="31" spans="6:12" ht="15">
      <c r="F31" s="36">
        <f>F29-F28</f>
        <v>191276071</v>
      </c>
      <c r="G31" s="36">
        <f>G29-G28</f>
        <v>127494472.88</v>
      </c>
      <c r="H31" s="36">
        <f>H29-H28</f>
        <v>117428556.36</v>
      </c>
      <c r="I31" s="36">
        <f>I29-I28</f>
        <v>-825690.52</v>
      </c>
      <c r="J31" s="36">
        <f>J29-J28</f>
        <v>10065916.52</v>
      </c>
      <c r="K31" s="36"/>
      <c r="L31" s="36"/>
    </row>
    <row r="32" spans="6:12" ht="12.75">
      <c r="F32" s="13"/>
      <c r="G32" s="13"/>
      <c r="H32" s="13"/>
      <c r="I32" s="13"/>
      <c r="J32" s="13"/>
      <c r="K32" s="13"/>
      <c r="L32" s="13"/>
    </row>
    <row r="33" spans="6:12" ht="12.75">
      <c r="F33" s="4"/>
      <c r="G33" s="4"/>
      <c r="H33" s="4"/>
      <c r="I33" s="4"/>
      <c r="J33" s="4"/>
      <c r="K33" s="4"/>
      <c r="L33" s="4"/>
    </row>
    <row r="34" spans="6:10" ht="12.75">
      <c r="F34" s="13"/>
      <c r="G34" s="13"/>
      <c r="H34" s="13"/>
      <c r="I34" s="13"/>
      <c r="J34" s="13"/>
    </row>
    <row r="35" spans="6:10" ht="12.75">
      <c r="F35" s="4"/>
      <c r="G35" s="4"/>
      <c r="H35" s="4"/>
      <c r="I35" s="4"/>
      <c r="J35" s="4"/>
    </row>
    <row r="36" spans="6:9" ht="12.75">
      <c r="F36" s="4"/>
      <c r="G36" s="4"/>
      <c r="H36" s="4"/>
      <c r="I36" s="4"/>
    </row>
    <row r="37" spans="6:10" ht="12.75">
      <c r="F37" s="4"/>
      <c r="G37" s="4"/>
      <c r="H37" s="4"/>
      <c r="I37" s="4"/>
      <c r="J37" s="4"/>
    </row>
    <row r="38" spans="6:10" ht="12.75">
      <c r="F38" s="4"/>
      <c r="G38" s="4"/>
      <c r="H38" s="4"/>
      <c r="I38" s="4"/>
      <c r="J38" s="4"/>
    </row>
    <row r="40" spans="6:10" ht="12.75">
      <c r="F40" s="4"/>
      <c r="G40" s="4"/>
      <c r="H40" s="4"/>
      <c r="I40" s="4"/>
      <c r="J40" s="4"/>
    </row>
    <row r="41" spans="6:10" ht="12.75">
      <c r="F41" s="4"/>
      <c r="G41" s="4"/>
      <c r="H41" s="4"/>
      <c r="I41" s="4"/>
      <c r="J41" s="4"/>
    </row>
  </sheetData>
  <sheetProtection/>
  <mergeCells count="32">
    <mergeCell ref="A5:A6"/>
    <mergeCell ref="B22:E22"/>
    <mergeCell ref="B16:E16"/>
    <mergeCell ref="B20:E20"/>
    <mergeCell ref="B14:E14"/>
    <mergeCell ref="B17:E17"/>
    <mergeCell ref="K5:L5"/>
    <mergeCell ref="F5:F6"/>
    <mergeCell ref="B5:E6"/>
    <mergeCell ref="J5:J6"/>
    <mergeCell ref="H5:H6"/>
    <mergeCell ref="B21:E21"/>
    <mergeCell ref="B13:E13"/>
    <mergeCell ref="C2:K2"/>
    <mergeCell ref="A29:E29"/>
    <mergeCell ref="B7:E7"/>
    <mergeCell ref="B8:E8"/>
    <mergeCell ref="B9:E9"/>
    <mergeCell ref="B10:E10"/>
    <mergeCell ref="B12:E12"/>
    <mergeCell ref="B11:E11"/>
    <mergeCell ref="B15:E15"/>
    <mergeCell ref="B19:E19"/>
    <mergeCell ref="B28:E28"/>
    <mergeCell ref="B24:E24"/>
    <mergeCell ref="I5:I6"/>
    <mergeCell ref="G5:G6"/>
    <mergeCell ref="B26:E26"/>
    <mergeCell ref="B18:E18"/>
    <mergeCell ref="B27:E27"/>
    <mergeCell ref="B23:E23"/>
    <mergeCell ref="B25:E25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unknown</cp:lastModifiedBy>
  <cp:lastPrinted>2016-10-21T10:35:40Z</cp:lastPrinted>
  <dcterms:created xsi:type="dcterms:W3CDTF">2015-03-10T06:31:09Z</dcterms:created>
  <dcterms:modified xsi:type="dcterms:W3CDTF">2017-06-30T10:17:29Z</dcterms:modified>
  <cp:category/>
  <cp:version/>
  <cp:contentType/>
  <cp:contentStatus/>
</cp:coreProperties>
</file>